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. Direccionamiento Estratégico y Planeación/9. Formatos/1. Vigentes/"/>
    </mc:Choice>
  </mc:AlternateContent>
  <xr:revisionPtr revIDLastSave="9" documentId="8_{5E7E25E1-6740-4A9A-9603-F3BB31F04896}" xr6:coauthVersionLast="47" xr6:coauthVersionMax="47" xr10:uidLastSave="{C3F792F4-2D6F-43C1-B07D-20B902DAE72D}"/>
  <bookViews>
    <workbookView xWindow="-120" yWindow="-120" windowWidth="29040" windowHeight="15720" xr2:uid="{00000000-000D-0000-FFFF-FFFF00000000}"/>
  </bookViews>
  <sheets>
    <sheet name="Registro Residuos" sheetId="1" r:id="rId1"/>
    <sheet name="Consolidado Mensual" sheetId="2" r:id="rId2"/>
    <sheet name="Ruta Selectiva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2" l="1"/>
  <c r="C17" i="2"/>
  <c r="C16" i="2"/>
  <c r="C15" i="2"/>
  <c r="C14" i="2"/>
  <c r="C13" i="2"/>
  <c r="C12" i="2"/>
  <c r="C11" i="2"/>
  <c r="C10" i="2"/>
  <c r="C9" i="2"/>
  <c r="C8" i="2"/>
  <c r="B7" i="2"/>
  <c r="B18" i="2"/>
  <c r="D18" i="2" s="1"/>
  <c r="B17" i="2"/>
  <c r="D17" i="2" s="1"/>
  <c r="B16" i="2"/>
  <c r="D16" i="2" s="1"/>
  <c r="B15" i="2"/>
  <c r="D15" i="2" s="1"/>
  <c r="B14" i="2"/>
  <c r="D14" i="2" s="1"/>
  <c r="B13" i="2"/>
  <c r="B12" i="2"/>
  <c r="B11" i="2"/>
  <c r="B10" i="2"/>
  <c r="B9" i="2"/>
  <c r="D9" i="2" s="1"/>
  <c r="C7" i="2"/>
  <c r="B8" i="2"/>
  <c r="D8" i="2" s="1"/>
  <c r="D10" i="2" l="1"/>
  <c r="D11" i="2"/>
  <c r="E11" i="2" s="1"/>
  <c r="D13" i="2"/>
  <c r="D12" i="2"/>
  <c r="E12" i="2" s="1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7" i="3"/>
  <c r="C19" i="2"/>
  <c r="E18" i="2"/>
  <c r="E17" i="2"/>
  <c r="E16" i="2"/>
  <c r="E15" i="2"/>
  <c r="E14" i="2"/>
  <c r="E13" i="2"/>
  <c r="E10" i="2"/>
  <c r="E9" i="2"/>
  <c r="E8" i="2"/>
  <c r="B19" i="2" l="1"/>
  <c r="D7" i="2"/>
  <c r="E7" i="2" l="1"/>
  <c r="E19" i="2" s="1"/>
  <c r="D19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<sst xmlns="http://schemas.openxmlformats.org/spreadsheetml/2006/main" count="60" uniqueCount="47">
  <si>
    <t>CONTROL DE RESIDUOS SÓLIDOS GENERADOS</t>
  </si>
  <si>
    <t>Código: F-DE-17</t>
  </si>
  <si>
    <t>Versión: 01</t>
  </si>
  <si>
    <t>FORMATO</t>
  </si>
  <si>
    <t>Página: 1 de 3</t>
  </si>
  <si>
    <t>MES</t>
  </si>
  <si>
    <t>DÍA</t>
  </si>
  <si>
    <t>TIPO DE RESIDUO</t>
  </si>
  <si>
    <t>CLASIFICACIÓN</t>
  </si>
  <si>
    <t>CANTIDAD (kg)</t>
  </si>
  <si>
    <t>MÉTODO DE MEDICIÓN</t>
  </si>
  <si>
    <t>OBSERVACIONES</t>
  </si>
  <si>
    <t>Página: 2 de 3</t>
  </si>
  <si>
    <t>TOTAL APROVECHABLES (kg)</t>
  </si>
  <si>
    <t>TOTAL NO APROVECHABLES (kg)</t>
  </si>
  <si>
    <t>TOTAL GENERAL (kg)</t>
  </si>
  <si>
    <t>% APROVECHAMIENTO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</si>
  <si>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</si>
  <si>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</si>
  <si>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</si>
  <si>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</si>
  <si>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</si>
  <si>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</si>
  <si>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</si>
  <si>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</si>
  <si>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</si>
  <si>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</si>
  <si>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</si>
  <si>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</si>
  <si>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</si>
  <si>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Página: 3 de 3</t>
  </si>
  <si>
    <t>FECHA DE ENTREGA</t>
  </si>
  <si>
    <t>CARTON (Kg)</t>
  </si>
  <si>
    <t>METAL (Kg)</t>
  </si>
  <si>
    <t>PLEGA (Kg)</t>
  </si>
  <si>
    <t>PLÁSTICO(Kg)</t>
  </si>
  <si>
    <t>PET(Kg)</t>
  </si>
  <si>
    <t>PVC(Kg)</t>
  </si>
  <si>
    <t>PASTA(Kg)</t>
  </si>
  <si>
    <t>ARCHIVO (Kg)</t>
  </si>
  <si>
    <t>VIDRIO (Kg)</t>
  </si>
  <si>
    <t>TETRAPACK (Kg)</t>
  </si>
  <si>
    <t>ALUMINIO (Kg) / CHATARRA (Kg)</t>
  </si>
  <si>
    <t>ACEITE (Kg)</t>
  </si>
  <si>
    <t>OTROS</t>
  </si>
  <si>
    <t>GESTOR / RECICLADOR</t>
  </si>
  <si>
    <t>Fecha: 02/02/2026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</si>
</sst>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4" fillId="0" borderId="1" xfId="1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zoomScaleNormal="100" workbookViewId="0">
      <selection activeCell="B17" sqref="B17"/>
    </sheetView>
  </sheetViews>
  <sheetFormatPr baseColWidth="10" defaultColWidth="9.140625" defaultRowHeight="12.75" x14ac:dyDescent="0.25"/>
  <cols>
    <col min="1" max="2" width="18.7109375" style="1" customWidth="1"/>
    <col min="3" max="4" width="30.7109375" style="1" customWidth="1"/>
    <col min="5" max="5" width="20.7109375" style="1" customWidth="1"/>
    <col min="6" max="6" width="25.7109375" style="1" customWidth="1"/>
    <col min="7" max="7" width="30.7109375" style="1" customWidth="1"/>
    <col min="8" max="8" width="22.7109375" style="1" customWidth="1"/>
    <col min="9" max="16384" width="9.140625" style="1"/>
  </cols>
  <sheetData>
    <row r="1" spans="1:8" ht="21.95" customHeight="1" x14ac:dyDescent="0.25">
      <c r="A1" s="31" t="e" vm="1">
        <v>#VALUE!</v>
      </c>
      <c r="B1" s="32"/>
      <c r="C1" s="25" t="s">
        <v>0</v>
      </c>
      <c r="D1" s="26"/>
      <c r="E1" s="26"/>
      <c r="F1" s="26"/>
      <c r="G1" s="27"/>
      <c r="H1" s="5" t="s">
        <v>1</v>
      </c>
    </row>
    <row r="2" spans="1:8" ht="21.95" customHeight="1" x14ac:dyDescent="0.25">
      <c r="A2" s="33"/>
      <c r="B2" s="34"/>
      <c r="C2" s="28"/>
      <c r="D2" s="29"/>
      <c r="E2" s="29"/>
      <c r="F2" s="29"/>
      <c r="G2" s="30"/>
      <c r="H2" s="5" t="s">
        <v>2</v>
      </c>
    </row>
    <row r="3" spans="1:8" ht="21.95" customHeight="1" x14ac:dyDescent="0.25">
      <c r="A3" s="33"/>
      <c r="B3" s="34"/>
      <c r="C3" s="25" t="s">
        <v>3</v>
      </c>
      <c r="D3" s="26"/>
      <c r="E3" s="26"/>
      <c r="F3" s="26"/>
      <c r="G3" s="27"/>
      <c r="H3" s="5" t="s">
        <v>46</v>
      </c>
    </row>
    <row r="4" spans="1:8" ht="21.95" customHeight="1" x14ac:dyDescent="0.25">
      <c r="A4" s="35"/>
      <c r="B4" s="36"/>
      <c r="C4" s="28"/>
      <c r="D4" s="29"/>
      <c r="E4" s="29"/>
      <c r="F4" s="29"/>
      <c r="G4" s="30"/>
      <c r="H4" s="5" t="s">
        <v>4</v>
      </c>
    </row>
    <row r="6" spans="1:8" ht="21.95" customHeight="1" x14ac:dyDescent="0.25">
      <c r="A6" s="7" t="s">
        <v>5</v>
      </c>
      <c r="B6" s="7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21" t="s">
        <v>11</v>
      </c>
      <c r="H6" s="21"/>
    </row>
    <row r="7" spans="1:8" x14ac:dyDescent="0.25">
      <c r="A7" s="3"/>
      <c r="B7" s="3"/>
      <c r="C7" s="3"/>
      <c r="D7" s="3"/>
      <c r="E7" s="6"/>
      <c r="F7" s="3"/>
      <c r="G7" s="18"/>
      <c r="H7" s="18"/>
    </row>
    <row r="8" spans="1:8" x14ac:dyDescent="0.25">
      <c r="A8" s="3"/>
      <c r="B8" s="3"/>
      <c r="C8" s="3"/>
      <c r="D8" s="3"/>
      <c r="E8" s="4"/>
      <c r="F8" s="3"/>
      <c r="G8" s="18"/>
      <c r="H8" s="18"/>
    </row>
    <row r="9" spans="1:8" x14ac:dyDescent="0.25">
      <c r="A9" s="3"/>
      <c r="B9" s="3"/>
      <c r="C9" s="3"/>
      <c r="D9" s="3"/>
      <c r="E9" s="4"/>
      <c r="F9" s="3"/>
      <c r="G9" s="18"/>
      <c r="H9" s="18"/>
    </row>
    <row r="10" spans="1:8" x14ac:dyDescent="0.25">
      <c r="A10" s="3"/>
      <c r="B10" s="3"/>
      <c r="C10" s="3"/>
      <c r="D10" s="3"/>
      <c r="E10" s="4"/>
      <c r="F10" s="3"/>
      <c r="G10" s="18"/>
      <c r="H10" s="18"/>
    </row>
    <row r="11" spans="1:8" x14ac:dyDescent="0.25">
      <c r="A11" s="3"/>
      <c r="B11" s="3"/>
      <c r="C11" s="3"/>
      <c r="D11" s="3"/>
      <c r="E11" s="4"/>
      <c r="F11" s="3"/>
      <c r="G11" s="18"/>
      <c r="H11" s="18"/>
    </row>
    <row r="12" spans="1:8" x14ac:dyDescent="0.25">
      <c r="A12" s="3"/>
      <c r="B12" s="3"/>
      <c r="C12" s="3"/>
      <c r="D12" s="3"/>
      <c r="E12" s="4"/>
      <c r="F12" s="3"/>
      <c r="G12" s="18"/>
      <c r="H12" s="18"/>
    </row>
    <row r="13" spans="1:8" x14ac:dyDescent="0.25">
      <c r="A13" s="3"/>
      <c r="B13" s="3"/>
      <c r="C13" s="3"/>
      <c r="D13" s="3"/>
      <c r="E13" s="4"/>
      <c r="F13" s="3"/>
      <c r="G13" s="18"/>
      <c r="H13" s="18"/>
    </row>
    <row r="14" spans="1:8" x14ac:dyDescent="0.25">
      <c r="A14" s="3"/>
      <c r="B14" s="3"/>
      <c r="C14" s="3"/>
      <c r="D14" s="3"/>
      <c r="E14" s="4"/>
      <c r="F14" s="3"/>
      <c r="G14" s="18"/>
      <c r="H14" s="18"/>
    </row>
    <row r="15" spans="1:8" x14ac:dyDescent="0.25">
      <c r="A15" s="3"/>
      <c r="B15" s="3"/>
      <c r="C15" s="3"/>
      <c r="D15" s="3"/>
      <c r="E15" s="4"/>
      <c r="F15" s="3"/>
      <c r="G15" s="18"/>
      <c r="H15" s="18"/>
    </row>
    <row r="16" spans="1:8" x14ac:dyDescent="0.25">
      <c r="A16" s="3"/>
      <c r="B16" s="3"/>
      <c r="C16" s="3"/>
      <c r="D16" s="3"/>
      <c r="E16" s="4"/>
      <c r="F16" s="3"/>
      <c r="G16" s="18"/>
      <c r="H16" s="18"/>
    </row>
    <row r="17" spans="1:8" x14ac:dyDescent="0.25">
      <c r="A17" s="3"/>
      <c r="B17" s="3"/>
      <c r="C17" s="3"/>
      <c r="D17" s="3"/>
      <c r="E17" s="4"/>
      <c r="F17" s="3"/>
      <c r="G17" s="18"/>
      <c r="H17" s="18"/>
    </row>
    <row r="18" spans="1:8" x14ac:dyDescent="0.25">
      <c r="A18" s="3"/>
      <c r="B18" s="3"/>
      <c r="C18" s="3"/>
      <c r="D18" s="3"/>
      <c r="E18" s="4"/>
      <c r="F18" s="3"/>
      <c r="G18" s="18"/>
      <c r="H18" s="18"/>
    </row>
    <row r="19" spans="1:8" x14ac:dyDescent="0.25">
      <c r="A19" s="3"/>
      <c r="B19" s="3"/>
      <c r="C19" s="3"/>
      <c r="D19" s="3"/>
      <c r="E19" s="4"/>
      <c r="F19" s="3"/>
      <c r="G19" s="18"/>
      <c r="H19" s="18"/>
    </row>
    <row r="20" spans="1:8" x14ac:dyDescent="0.25">
      <c r="A20" s="3"/>
      <c r="B20" s="3"/>
      <c r="C20" s="3"/>
      <c r="D20" s="3"/>
      <c r="E20" s="4"/>
      <c r="F20" s="3"/>
      <c r="G20" s="18"/>
      <c r="H20" s="18"/>
    </row>
    <row r="21" spans="1:8" x14ac:dyDescent="0.25">
      <c r="A21" s="3"/>
      <c r="B21" s="3"/>
      <c r="C21" s="3"/>
      <c r="D21" s="3"/>
      <c r="E21" s="4"/>
      <c r="F21" s="3"/>
      <c r="G21" s="18"/>
      <c r="H21" s="18"/>
    </row>
    <row r="22" spans="1:8" x14ac:dyDescent="0.25">
      <c r="A22" s="3"/>
      <c r="B22" s="3"/>
      <c r="C22" s="3"/>
      <c r="D22" s="3"/>
      <c r="E22" s="4"/>
      <c r="F22" s="3"/>
      <c r="G22" s="18"/>
      <c r="H22" s="18"/>
    </row>
    <row r="23" spans="1:8" x14ac:dyDescent="0.25">
      <c r="A23" s="3"/>
      <c r="B23" s="3"/>
      <c r="C23" s="3"/>
      <c r="D23" s="3"/>
      <c r="E23" s="4"/>
      <c r="F23" s="3"/>
      <c r="G23" s="18"/>
      <c r="H23" s="18"/>
    </row>
    <row r="24" spans="1:8" x14ac:dyDescent="0.25">
      <c r="A24" s="3"/>
      <c r="B24" s="3"/>
      <c r="C24" s="3"/>
      <c r="D24" s="3"/>
      <c r="E24" s="4"/>
      <c r="F24" s="3"/>
      <c r="G24" s="18"/>
      <c r="H24" s="18"/>
    </row>
    <row r="25" spans="1:8" x14ac:dyDescent="0.25">
      <c r="A25" s="3"/>
      <c r="B25" s="3"/>
      <c r="C25" s="3"/>
      <c r="D25" s="3"/>
      <c r="E25" s="4"/>
      <c r="F25" s="3"/>
      <c r="G25" s="18"/>
      <c r="H25" s="18"/>
    </row>
    <row r="26" spans="1:8" x14ac:dyDescent="0.25">
      <c r="A26" s="3"/>
      <c r="B26" s="3"/>
      <c r="C26" s="3"/>
      <c r="D26" s="3"/>
      <c r="E26" s="4"/>
      <c r="F26" s="3"/>
      <c r="G26" s="18"/>
      <c r="H26" s="18"/>
    </row>
    <row r="27" spans="1:8" x14ac:dyDescent="0.25">
      <c r="A27" s="3"/>
      <c r="B27" s="3"/>
      <c r="C27" s="3"/>
      <c r="D27" s="3"/>
      <c r="E27" s="4"/>
      <c r="F27" s="3"/>
      <c r="G27" s="18"/>
      <c r="H27" s="18"/>
    </row>
    <row r="28" spans="1:8" x14ac:dyDescent="0.25">
      <c r="A28" s="3"/>
      <c r="B28" s="3"/>
      <c r="C28" s="3"/>
      <c r="D28" s="3"/>
      <c r="E28" s="4"/>
      <c r="F28" s="3"/>
      <c r="G28" s="18"/>
      <c r="H28" s="18"/>
    </row>
    <row r="29" spans="1:8" x14ac:dyDescent="0.25">
      <c r="A29" s="3"/>
      <c r="B29" s="3"/>
      <c r="C29" s="3"/>
      <c r="D29" s="3"/>
      <c r="E29" s="4"/>
      <c r="F29" s="3"/>
      <c r="G29" s="18"/>
      <c r="H29" s="18"/>
    </row>
    <row r="30" spans="1:8" x14ac:dyDescent="0.25">
      <c r="A30" s="3"/>
      <c r="B30" s="3"/>
      <c r="C30" s="3"/>
      <c r="D30" s="3"/>
      <c r="E30" s="4"/>
      <c r="F30" s="3"/>
      <c r="G30" s="18"/>
      <c r="H30" s="18"/>
    </row>
    <row r="31" spans="1:8" x14ac:dyDescent="0.25">
      <c r="A31" s="3"/>
      <c r="B31" s="3"/>
      <c r="C31" s="3"/>
      <c r="D31" s="3"/>
      <c r="E31" s="4"/>
      <c r="F31" s="3"/>
      <c r="G31" s="18"/>
      <c r="H31" s="18"/>
    </row>
    <row r="32" spans="1:8" x14ac:dyDescent="0.25">
      <c r="A32" s="3"/>
      <c r="B32" s="3"/>
      <c r="C32" s="3"/>
      <c r="D32" s="3"/>
      <c r="E32" s="4"/>
      <c r="F32" s="3"/>
      <c r="G32" s="18"/>
      <c r="H32" s="18"/>
    </row>
    <row r="33" spans="1:8" x14ac:dyDescent="0.25">
      <c r="A33" s="3"/>
      <c r="B33" s="3"/>
      <c r="C33" s="3"/>
      <c r="D33" s="3"/>
      <c r="E33" s="4"/>
      <c r="F33" s="3"/>
      <c r="G33" s="18"/>
      <c r="H33" s="18"/>
    </row>
    <row r="34" spans="1:8" x14ac:dyDescent="0.25">
      <c r="A34" s="3"/>
      <c r="B34" s="3"/>
      <c r="C34" s="3"/>
      <c r="D34" s="3"/>
      <c r="E34" s="4"/>
      <c r="F34" s="3"/>
      <c r="G34" s="18"/>
      <c r="H34" s="18"/>
    </row>
    <row r="35" spans="1:8" x14ac:dyDescent="0.25">
      <c r="A35" s="3"/>
      <c r="B35" s="3"/>
      <c r="C35" s="3"/>
      <c r="D35" s="3"/>
      <c r="E35" s="4"/>
      <c r="F35" s="3"/>
      <c r="G35" s="18"/>
      <c r="H35" s="18"/>
    </row>
    <row r="36" spans="1:8" x14ac:dyDescent="0.25">
      <c r="A36" s="3"/>
      <c r="B36" s="3"/>
      <c r="C36" s="3"/>
      <c r="D36" s="3"/>
      <c r="E36" s="4"/>
      <c r="F36" s="3"/>
      <c r="G36" s="18"/>
      <c r="H36" s="18"/>
    </row>
    <row r="37" spans="1:8" x14ac:dyDescent="0.25">
      <c r="A37" s="3"/>
      <c r="B37" s="3"/>
      <c r="C37" s="3"/>
      <c r="D37" s="3"/>
      <c r="E37" s="4"/>
      <c r="F37" s="3"/>
      <c r="G37" s="18"/>
      <c r="H37" s="18"/>
    </row>
    <row r="38" spans="1:8" x14ac:dyDescent="0.25">
      <c r="A38" s="3"/>
      <c r="B38" s="3"/>
      <c r="C38" s="3"/>
      <c r="D38" s="3"/>
      <c r="E38" s="4"/>
      <c r="F38" s="3"/>
      <c r="G38" s="18"/>
      <c r="H38" s="18"/>
    </row>
    <row r="39" spans="1:8" x14ac:dyDescent="0.25">
      <c r="A39" s="3"/>
      <c r="B39" s="3"/>
      <c r="C39" s="3"/>
      <c r="D39" s="3"/>
      <c r="E39" s="4"/>
      <c r="F39" s="3"/>
      <c r="G39" s="18"/>
      <c r="H39" s="18"/>
    </row>
    <row r="40" spans="1:8" x14ac:dyDescent="0.25">
      <c r="A40" s="3"/>
      <c r="B40" s="3"/>
      <c r="C40" s="3"/>
      <c r="D40" s="3"/>
      <c r="E40" s="4"/>
      <c r="F40" s="3"/>
      <c r="G40" s="18"/>
      <c r="H40" s="18"/>
    </row>
  </sheetData>
  <mergeCells count="38">
    <mergeCell ref="G6:H6"/>
    <mergeCell ref="G7:H7"/>
    <mergeCell ref="A1:B4"/>
    <mergeCell ref="C1:G2"/>
    <mergeCell ref="C3:G4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7:H37"/>
    <mergeCell ref="G38:H38"/>
    <mergeCell ref="G39:H39"/>
    <mergeCell ref="G40:H40"/>
    <mergeCell ref="G32:H32"/>
    <mergeCell ref="G33:H33"/>
    <mergeCell ref="G34:H34"/>
    <mergeCell ref="G35:H35"/>
    <mergeCell ref="G36:H36"/>
  </mergeCells>
  <phoneticPr fontId="7" type="noConversion"/>
  <dataValidations count="4">
    <dataValidation type="list" allowBlank="1" showInputMessage="1" showErrorMessage="1" sqref="D7:D40" xr:uid="{4F4A727E-3E8C-4864-B076-3F0FF2B9ACF9}">
      <formula1>"NO APLICA, CARTÓN, METAL, PLEGA, PLÁSTICO, PET, PVC, PASTA, ARCHIVO, VIDRIO, TETRAPACK, ALUMINIO/CHATARRA, ACEITE"</formula1>
    </dataValidation>
    <dataValidation type="list" allowBlank="1" showInputMessage="1" showErrorMessage="1" sqref="F7:F45" xr:uid="{D5EE8D1A-5AA1-4D47-BCD2-DD2A094A168A}">
      <formula1>"BÁSCULA, ESTIMADO"</formula1>
    </dataValidation>
    <dataValidation type="list" allowBlank="1" showInputMessage="1" showErrorMessage="1" sqref="C7:C40" xr:uid="{F9A642DA-D2D3-4418-956D-767879585FB5}">
      <formula1>"APROVECHABLE, NO APROVECHABLE"</formula1>
    </dataValidation>
    <dataValidation type="list" allowBlank="1" showInputMessage="1" showErrorMessage="1" sqref="A7:A40" xr:uid="{1D6F588F-20FB-4505-88C3-C6EA055BB3D2}">
      <formula1>"ENERO, FEBRERO, MARZO, ABRIL, MAYO, JUNIO, JULIO, AGOSTO, SEPTIEMBRE, OCTUBRE, NOVIEMBRE, DICIEMBRE"</formula1>
    </dataValidation>
  </dataValidations>
  <pageMargins left="0.75" right="0.75" top="1" bottom="1" header="0.5" footer="0.5"/>
  <pageSetup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9"/>
  <sheetViews>
    <sheetView zoomScaleNormal="100" workbookViewId="0">
      <selection activeCell="D17" sqref="D17"/>
    </sheetView>
  </sheetViews>
  <sheetFormatPr baseColWidth="10" defaultColWidth="9.140625" defaultRowHeight="12.75" x14ac:dyDescent="0.25"/>
  <cols>
    <col min="1" max="1" width="25.7109375" style="1" customWidth="1"/>
    <col min="2" max="2" width="30.7109375" style="1" customWidth="1"/>
    <col min="3" max="4" width="35.7109375" style="1" customWidth="1"/>
    <col min="5" max="5" width="22.7109375" style="1" customWidth="1"/>
    <col min="6" max="16384" width="9.140625" style="1"/>
  </cols>
  <sheetData>
    <row r="1" spans="1:5" ht="21.95" customHeight="1" x14ac:dyDescent="0.25">
      <c r="A1" s="22" t="e" vm="1">
        <v>#VALUE!</v>
      </c>
      <c r="B1" s="25" t="s">
        <v>0</v>
      </c>
      <c r="C1" s="26"/>
      <c r="D1" s="27"/>
      <c r="E1" s="5" t="s">
        <v>1</v>
      </c>
    </row>
    <row r="2" spans="1:5" ht="21.95" customHeight="1" x14ac:dyDescent="0.25">
      <c r="A2" s="23"/>
      <c r="B2" s="28"/>
      <c r="C2" s="29"/>
      <c r="D2" s="30"/>
      <c r="E2" s="5" t="s">
        <v>2</v>
      </c>
    </row>
    <row r="3" spans="1:5" ht="21.95" customHeight="1" x14ac:dyDescent="0.25">
      <c r="A3" s="23"/>
      <c r="B3" s="25" t="s">
        <v>3</v>
      </c>
      <c r="C3" s="26"/>
      <c r="D3" s="27"/>
      <c r="E3" s="5" t="s">
        <v>46</v>
      </c>
    </row>
    <row r="4" spans="1:5" ht="21.95" customHeight="1" x14ac:dyDescent="0.25">
      <c r="A4" s="24"/>
      <c r="B4" s="28"/>
      <c r="C4" s="29"/>
      <c r="D4" s="30"/>
      <c r="E4" s="5" t="s">
        <v>12</v>
      </c>
    </row>
    <row r="6" spans="1:5" ht="21.95" customHeight="1" x14ac:dyDescent="0.25">
      <c r="A6" s="7" t="s">
        <v>5</v>
      </c>
      <c r="B6" s="7" t="s">
        <v>13</v>
      </c>
      <c r="C6" s="7" t="s">
        <v>14</v>
      </c>
      <c r="D6" s="7" t="s">
        <v>15</v>
      </c>
      <c r="E6" s="7" t="s">
        <v>16</v>
      </c>
    </row>
    <row r="7" spans="1:5" ht="20.100000000000001" customHeight="1" x14ac:dyDescent="0.25">
      <c r="A7" s="3" t="s">
        <v>17</v>
      </c>
      <c r="B7" s="9">
        <f>SUMIFS('Registro Residuos'!E:E,'Registro Residuos'!C:C,"APROVECHABLE",'Registro Residuos'!A:A,"ENERO")</f>
        <v>0</v>
      </c>
      <c r="C7" s="9">
        <f>SUMIFS('Registro Residuos'!E:E,'Registro Residuos'!C:C,"NO APROVECHABLE",'Registro Residuos'!A:A,"ENERO")</f>
        <v>0</v>
      </c>
      <c r="D7" s="9">
        <f>B7+C7</f>
        <v>0</v>
      </c>
      <c r="E7" s="8">
        <f>IF(D7&gt;0,B7/D7,0)</f>
        <v>0</v>
      </c>
    </row>
    <row r="8" spans="1:5" ht="20.100000000000001" customHeight="1" x14ac:dyDescent="0.25">
      <c r="A8" s="3" t="s">
        <v>18</v>
      </c>
      <c r="B8" s="9">
        <f>SUMIFS('Registro Residuos'!E:E,'Registro Residuos'!C:C,"APROVECHABLE",'Registro Residuos'!A:A,"FEBRERO")</f>
        <v>0</v>
      </c>
      <c r="C8" s="9">
        <f>SUMIFS('Registro Residuos'!E:E,'Registro Residuos'!C:C,"NO APROVECHABLE",'Registro Residuos'!A:A,"FEBRERO")</f>
        <v>0</v>
      </c>
      <c r="D8" s="9">
        <f>B8+C8</f>
        <v>0</v>
      </c>
      <c r="E8" s="8">
        <f t="shared" ref="E8:E18" si="0">IF(D8&gt;0,B8/D8,0)</f>
        <v>0</v>
      </c>
    </row>
    <row r="9" spans="1:5" ht="20.100000000000001" customHeight="1" x14ac:dyDescent="0.25">
      <c r="A9" s="3" t="s">
        <v>19</v>
      </c>
      <c r="B9" s="9">
        <f>SUMIFS('Registro Residuos'!E:E,'Registro Residuos'!C:C,"APROVECHABLE",'Registro Residuos'!A:A,"MARZO")</f>
        <v>0</v>
      </c>
      <c r="C9" s="9">
        <f>SUMIFS('Registro Residuos'!E:E,'Registro Residuos'!C:C,"NO APROVECHABLE",'Registro Residuos'!A:A,"MARZO")</f>
        <v>0</v>
      </c>
      <c r="D9" s="9">
        <f t="shared" ref="D9:D18" si="1">B9+C9</f>
        <v>0</v>
      </c>
      <c r="E9" s="8">
        <f t="shared" si="0"/>
        <v>0</v>
      </c>
    </row>
    <row r="10" spans="1:5" ht="20.100000000000001" customHeight="1" x14ac:dyDescent="0.25">
      <c r="A10" s="3" t="s">
        <v>20</v>
      </c>
      <c r="B10" s="9">
        <f>SUMIFS('Registro Residuos'!E:E,'Registro Residuos'!C:C,"APROVECHABLE",'Registro Residuos'!A:A,"ABRIL")</f>
        <v>0</v>
      </c>
      <c r="C10" s="9">
        <f>SUMIFS('Registro Residuos'!E:E,'Registro Residuos'!C:C,"NO APROVECHABLE",'Registro Residuos'!A:A,"ABRIL")</f>
        <v>0</v>
      </c>
      <c r="D10" s="9">
        <f t="shared" si="1"/>
        <v>0</v>
      </c>
      <c r="E10" s="8">
        <f t="shared" si="0"/>
        <v>0</v>
      </c>
    </row>
    <row r="11" spans="1:5" ht="20.100000000000001" customHeight="1" x14ac:dyDescent="0.25">
      <c r="A11" s="3" t="s">
        <v>21</v>
      </c>
      <c r="B11" s="9">
        <f>SUMIFS('Registro Residuos'!E:E,'Registro Residuos'!C:C,"APROVECHABLE",'Registro Residuos'!A:A,"MAYO")</f>
        <v>0</v>
      </c>
      <c r="C11" s="9">
        <f>SUMIFS('Registro Residuos'!E:E,'Registro Residuos'!C:C,"NO APROVECHABLE",'Registro Residuos'!A:A,"MAYO")</f>
        <v>0</v>
      </c>
      <c r="D11" s="9">
        <f t="shared" si="1"/>
        <v>0</v>
      </c>
      <c r="E11" s="8">
        <f t="shared" si="0"/>
        <v>0</v>
      </c>
    </row>
    <row r="12" spans="1:5" ht="20.100000000000001" customHeight="1" x14ac:dyDescent="0.25">
      <c r="A12" s="3" t="s">
        <v>22</v>
      </c>
      <c r="B12" s="9">
        <f>SUMIFS('Registro Residuos'!E:E,'Registro Residuos'!C:C,"APROVECHABLE",'Registro Residuos'!A:A,"JUNIO")</f>
        <v>0</v>
      </c>
      <c r="C12" s="9">
        <f>SUMIFS('Registro Residuos'!E:E,'Registro Residuos'!C:C,"NO APROVECHABLE",'Registro Residuos'!A:A,"JUNIO")</f>
        <v>0</v>
      </c>
      <c r="D12" s="9">
        <f t="shared" si="1"/>
        <v>0</v>
      </c>
      <c r="E12" s="8">
        <f t="shared" si="0"/>
        <v>0</v>
      </c>
    </row>
    <row r="13" spans="1:5" ht="20.100000000000001" customHeight="1" x14ac:dyDescent="0.25">
      <c r="A13" s="3" t="s">
        <v>23</v>
      </c>
      <c r="B13" s="9">
        <f>SUMIFS('Registro Residuos'!E:E,'Registro Residuos'!C:C,"APROVECHABLE",'Registro Residuos'!A:A,"JULIO")</f>
        <v>0</v>
      </c>
      <c r="C13" s="9">
        <f>SUMIFS('Registro Residuos'!E:E,'Registro Residuos'!C:C,"NO APROVECHABLE",'Registro Residuos'!A:A,"JULIO")</f>
        <v>0</v>
      </c>
      <c r="D13" s="9">
        <f t="shared" si="1"/>
        <v>0</v>
      </c>
      <c r="E13" s="8">
        <f t="shared" si="0"/>
        <v>0</v>
      </c>
    </row>
    <row r="14" spans="1:5" ht="20.100000000000001" customHeight="1" x14ac:dyDescent="0.25">
      <c r="A14" s="3" t="s">
        <v>24</v>
      </c>
      <c r="B14" s="9">
        <f>SUMIFS('Registro Residuos'!E:E,'Registro Residuos'!C:C,"APROVECHABLE",'Registro Residuos'!A:A,"AGOSTO")</f>
        <v>0</v>
      </c>
      <c r="C14" s="9">
        <f>SUMIFS('Registro Residuos'!E:E,'Registro Residuos'!C:C,"NO APROVECHABLE",'Registro Residuos'!A:A,"AGOSTO")</f>
        <v>0</v>
      </c>
      <c r="D14" s="9">
        <f t="shared" si="1"/>
        <v>0</v>
      </c>
      <c r="E14" s="8">
        <f t="shared" si="0"/>
        <v>0</v>
      </c>
    </row>
    <row r="15" spans="1:5" ht="20.100000000000001" customHeight="1" x14ac:dyDescent="0.25">
      <c r="A15" s="3" t="s">
        <v>25</v>
      </c>
      <c r="B15" s="9">
        <f>SUMIFS('Registro Residuos'!E:E,'Registro Residuos'!C:C,"APROVECHABLE",'Registro Residuos'!A:A,"SEPTIEMBRE")</f>
        <v>0</v>
      </c>
      <c r="C15" s="9">
        <f>SUMIFS('Registro Residuos'!E:E,'Registro Residuos'!C:C,"NO APROVECHABLE",'Registro Residuos'!A:A,"SEPTIEMBRE")</f>
        <v>0</v>
      </c>
      <c r="D15" s="9">
        <f t="shared" si="1"/>
        <v>0</v>
      </c>
      <c r="E15" s="8">
        <f t="shared" si="0"/>
        <v>0</v>
      </c>
    </row>
    <row r="16" spans="1:5" ht="20.100000000000001" customHeight="1" x14ac:dyDescent="0.25">
      <c r="A16" s="3" t="s">
        <v>26</v>
      </c>
      <c r="B16" s="9">
        <f>SUMIFS('Registro Residuos'!E:E,'Registro Residuos'!C:C,"APROVECHABLE",'Registro Residuos'!A:A,"OCTUBRE")</f>
        <v>0</v>
      </c>
      <c r="C16" s="9">
        <f>SUMIFS('Registro Residuos'!E:E,'Registro Residuos'!C:C,"NO APROVECHABLE",'Registro Residuos'!A:A,"OCTUBRE")</f>
        <v>0</v>
      </c>
      <c r="D16" s="9">
        <f t="shared" si="1"/>
        <v>0</v>
      </c>
      <c r="E16" s="8">
        <f t="shared" si="0"/>
        <v>0</v>
      </c>
    </row>
    <row r="17" spans="1:5" ht="20.100000000000001" customHeight="1" x14ac:dyDescent="0.25">
      <c r="A17" s="3" t="s">
        <v>27</v>
      </c>
      <c r="B17" s="9">
        <f>SUMIFS('Registro Residuos'!E:E,'Registro Residuos'!C:C,"APROVECHABLE",'Registro Residuos'!A:A,"NOVIEMBRE")</f>
        <v>0</v>
      </c>
      <c r="C17" s="9">
        <f>SUMIFS('Registro Residuos'!E:E,'Registro Residuos'!C:C,"NO APROVECHABLE",'Registro Residuos'!A:A,"NOVIEMBRE")</f>
        <v>0</v>
      </c>
      <c r="D17" s="9">
        <f t="shared" si="1"/>
        <v>0</v>
      </c>
      <c r="E17" s="8">
        <f t="shared" si="0"/>
        <v>0</v>
      </c>
    </row>
    <row r="18" spans="1:5" ht="20.100000000000001" customHeight="1" x14ac:dyDescent="0.25">
      <c r="A18" s="3" t="s">
        <v>28</v>
      </c>
      <c r="B18" s="9">
        <f>SUMIFS('Registro Residuos'!E:E,'Registro Residuos'!C:C,"APROVECHABLE",'Registro Residuos'!A:A,"DICIEMBRE")</f>
        <v>0</v>
      </c>
      <c r="C18" s="9">
        <f>SUMIFS('Registro Residuos'!E:E,'Registro Residuos'!C:C,"NO APROVECHABLE",'Registro Residuos'!A:A,"DICIEMBRE")</f>
        <v>0</v>
      </c>
      <c r="D18" s="9">
        <f t="shared" si="1"/>
        <v>0</v>
      </c>
      <c r="E18" s="8">
        <f t="shared" si="0"/>
        <v>0</v>
      </c>
    </row>
    <row r="19" spans="1:5" ht="21.95" customHeight="1" x14ac:dyDescent="0.25">
      <c r="A19" s="10" t="s">
        <v>29</v>
      </c>
      <c r="B19" s="11">
        <f>SUM(B7:B18)</f>
        <v>0</v>
      </c>
      <c r="C19" s="11">
        <f t="shared" ref="C19:D19" si="2">SUM(C7:C18)</f>
        <v>0</v>
      </c>
      <c r="D19" s="11">
        <f t="shared" si="2"/>
        <v>0</v>
      </c>
      <c r="E19" s="12">
        <f>AVERAGE(E7:E18)</f>
        <v>0</v>
      </c>
    </row>
  </sheetData>
  <mergeCells count="3">
    <mergeCell ref="A1:A4"/>
    <mergeCell ref="B1:D2"/>
    <mergeCell ref="B3:D4"/>
  </mergeCells>
  <phoneticPr fontId="7" type="noConversion"/>
  <pageMargins left="0.75" right="0.75" top="1" bottom="1" header="0.5" footer="0.5"/>
  <pageSetup scale="5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0"/>
  <sheetViews>
    <sheetView zoomScale="70" zoomScaleNormal="70" workbookViewId="0">
      <selection activeCell="I16" sqref="I16"/>
    </sheetView>
  </sheetViews>
  <sheetFormatPr baseColWidth="10" defaultColWidth="9.140625" defaultRowHeight="12.75" x14ac:dyDescent="0.25"/>
  <cols>
    <col min="1" max="1" width="18.7109375" style="1" customWidth="1"/>
    <col min="2" max="11" width="15.7109375" style="1" customWidth="1"/>
    <col min="12" max="12" width="17.7109375" style="1" customWidth="1"/>
    <col min="13" max="15" width="15.7109375" style="1" customWidth="1"/>
    <col min="16" max="16" width="30.7109375" style="1" customWidth="1"/>
    <col min="17" max="17" width="20.7109375" style="1" customWidth="1"/>
    <col min="18" max="18" width="22.7109375" style="1" customWidth="1"/>
    <col min="19" max="16384" width="9.140625" style="1"/>
  </cols>
  <sheetData>
    <row r="1" spans="1:18" ht="21.95" customHeight="1" x14ac:dyDescent="0.25">
      <c r="A1" s="19" t="e" vm="1">
        <v>#VALUE!</v>
      </c>
      <c r="B1" s="19"/>
      <c r="C1" s="20" t="s">
        <v>0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5" t="s">
        <v>1</v>
      </c>
    </row>
    <row r="2" spans="1:18" ht="21.95" customHeight="1" x14ac:dyDescent="0.25">
      <c r="A2" s="19"/>
      <c r="B2" s="19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5" t="s">
        <v>2</v>
      </c>
    </row>
    <row r="3" spans="1:18" ht="21.95" customHeight="1" x14ac:dyDescent="0.25">
      <c r="A3" s="19"/>
      <c r="B3" s="19"/>
      <c r="C3" s="20" t="s">
        <v>3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5" t="s">
        <v>46</v>
      </c>
    </row>
    <row r="4" spans="1:18" ht="21.95" customHeight="1" x14ac:dyDescent="0.25">
      <c r="A4" s="19"/>
      <c r="B4" s="19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5" t="s">
        <v>30</v>
      </c>
    </row>
    <row r="5" spans="1:18" ht="21.95" customHeight="1" x14ac:dyDescent="0.25">
      <c r="A5" s="2"/>
      <c r="B5" s="2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3"/>
    </row>
    <row r="6" spans="1:18" s="2" customFormat="1" ht="35.1" customHeight="1" x14ac:dyDescent="0.25">
      <c r="A6" s="7" t="s">
        <v>31</v>
      </c>
      <c r="B6" s="7" t="s">
        <v>32</v>
      </c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39</v>
      </c>
      <c r="J6" s="7" t="s">
        <v>40</v>
      </c>
      <c r="K6" s="7" t="s">
        <v>41</v>
      </c>
      <c r="L6" s="7" t="s">
        <v>42</v>
      </c>
      <c r="M6" s="7" t="s">
        <v>43</v>
      </c>
      <c r="N6" s="7" t="s">
        <v>44</v>
      </c>
      <c r="O6" s="7" t="s">
        <v>29</v>
      </c>
      <c r="P6" s="7" t="s">
        <v>45</v>
      </c>
      <c r="Q6" s="21" t="s">
        <v>11</v>
      </c>
      <c r="R6" s="21"/>
    </row>
    <row r="7" spans="1:18" ht="20.100000000000001" customHeight="1" x14ac:dyDescent="0.25">
      <c r="A7" s="15"/>
      <c r="B7" s="6"/>
      <c r="C7" s="16"/>
      <c r="D7" s="16"/>
      <c r="E7" s="6"/>
      <c r="F7" s="17"/>
      <c r="G7" s="16"/>
      <c r="H7" s="16"/>
      <c r="I7" s="6"/>
      <c r="J7" s="16"/>
      <c r="K7" s="16"/>
      <c r="L7" s="16"/>
      <c r="M7" s="16"/>
      <c r="N7" s="16"/>
      <c r="O7" s="16">
        <f>SUM(B7:N7)</f>
        <v>0</v>
      </c>
      <c r="P7" s="16"/>
      <c r="Q7" s="18"/>
      <c r="R7" s="18"/>
    </row>
    <row r="8" spans="1:18" ht="20.100000000000001" customHeight="1" x14ac:dyDescent="0.25">
      <c r="A8" s="15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16">
        <f t="shared" ref="O8:O30" si="0">SUM(B8:N8)</f>
        <v>0</v>
      </c>
      <c r="P8" s="3"/>
      <c r="Q8" s="18"/>
      <c r="R8" s="18"/>
    </row>
    <row r="9" spans="1:18" ht="20.100000000000001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16">
        <f t="shared" si="0"/>
        <v>0</v>
      </c>
      <c r="P9" s="3"/>
      <c r="Q9" s="18"/>
      <c r="R9" s="18"/>
    </row>
    <row r="10" spans="1:18" ht="20.100000000000001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16">
        <f t="shared" si="0"/>
        <v>0</v>
      </c>
      <c r="P10" s="3"/>
      <c r="Q10" s="18"/>
      <c r="R10" s="18"/>
    </row>
    <row r="11" spans="1:18" ht="20.100000000000001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16">
        <f t="shared" si="0"/>
        <v>0</v>
      </c>
      <c r="P11" s="3"/>
      <c r="Q11" s="18"/>
      <c r="R11" s="18"/>
    </row>
    <row r="12" spans="1:18" ht="20.100000000000001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16">
        <f t="shared" si="0"/>
        <v>0</v>
      </c>
      <c r="P12" s="3"/>
      <c r="Q12" s="18"/>
      <c r="R12" s="18"/>
    </row>
    <row r="13" spans="1:18" ht="20.100000000000001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16">
        <f t="shared" si="0"/>
        <v>0</v>
      </c>
      <c r="P13" s="3"/>
      <c r="Q13" s="18"/>
      <c r="R13" s="18"/>
    </row>
    <row r="14" spans="1:18" ht="20.100000000000001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16">
        <f t="shared" si="0"/>
        <v>0</v>
      </c>
      <c r="P14" s="3"/>
      <c r="Q14" s="18"/>
      <c r="R14" s="18"/>
    </row>
    <row r="15" spans="1:18" ht="20.100000000000001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16">
        <f t="shared" si="0"/>
        <v>0</v>
      </c>
      <c r="P15" s="3"/>
      <c r="Q15" s="18"/>
      <c r="R15" s="18"/>
    </row>
    <row r="16" spans="1:18" ht="20.100000000000001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16">
        <f t="shared" si="0"/>
        <v>0</v>
      </c>
      <c r="P16" s="3"/>
      <c r="Q16" s="18"/>
      <c r="R16" s="18"/>
    </row>
    <row r="17" spans="1:18" ht="20.100000000000001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16">
        <f t="shared" si="0"/>
        <v>0</v>
      </c>
      <c r="P17" s="3"/>
      <c r="Q17" s="18"/>
      <c r="R17" s="18"/>
    </row>
    <row r="18" spans="1:18" ht="20.100000000000001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16">
        <f t="shared" si="0"/>
        <v>0</v>
      </c>
      <c r="P18" s="3"/>
      <c r="Q18" s="18"/>
      <c r="R18" s="18"/>
    </row>
    <row r="19" spans="1:18" ht="20.100000000000001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16">
        <f t="shared" si="0"/>
        <v>0</v>
      </c>
      <c r="P19" s="3"/>
      <c r="Q19" s="18"/>
      <c r="R19" s="18"/>
    </row>
    <row r="20" spans="1:18" ht="20.100000000000001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16">
        <f t="shared" si="0"/>
        <v>0</v>
      </c>
      <c r="P20" s="3"/>
      <c r="Q20" s="18"/>
      <c r="R20" s="18"/>
    </row>
    <row r="21" spans="1:18" ht="20.100000000000001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16">
        <f t="shared" si="0"/>
        <v>0</v>
      </c>
      <c r="P21" s="3"/>
      <c r="Q21" s="18"/>
      <c r="R21" s="18"/>
    </row>
    <row r="22" spans="1:18" ht="20.100000000000001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16">
        <f t="shared" si="0"/>
        <v>0</v>
      </c>
      <c r="P22" s="3"/>
      <c r="Q22" s="18"/>
      <c r="R22" s="18"/>
    </row>
    <row r="23" spans="1:18" ht="20.100000000000001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16">
        <f t="shared" si="0"/>
        <v>0</v>
      </c>
      <c r="P23" s="3"/>
      <c r="Q23" s="18"/>
      <c r="R23" s="18"/>
    </row>
    <row r="24" spans="1:18" ht="20.100000000000001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16">
        <f t="shared" si="0"/>
        <v>0</v>
      </c>
      <c r="P24" s="3"/>
      <c r="Q24" s="18"/>
      <c r="R24" s="18"/>
    </row>
    <row r="25" spans="1:18" ht="20.100000000000001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16">
        <f t="shared" si="0"/>
        <v>0</v>
      </c>
      <c r="P25" s="3"/>
      <c r="Q25" s="18"/>
      <c r="R25" s="18"/>
    </row>
    <row r="26" spans="1:18" ht="20.100000000000001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16">
        <f t="shared" si="0"/>
        <v>0</v>
      </c>
      <c r="P26" s="3"/>
      <c r="Q26" s="18"/>
      <c r="R26" s="18"/>
    </row>
    <row r="27" spans="1:18" ht="20.100000000000001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16">
        <f t="shared" si="0"/>
        <v>0</v>
      </c>
      <c r="P27" s="3"/>
      <c r="Q27" s="18"/>
      <c r="R27" s="18"/>
    </row>
    <row r="28" spans="1:18" ht="20.100000000000001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16">
        <f t="shared" si="0"/>
        <v>0</v>
      </c>
      <c r="P28" s="3"/>
      <c r="Q28" s="18"/>
      <c r="R28" s="18"/>
    </row>
    <row r="29" spans="1:18" ht="20.100000000000001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16">
        <f t="shared" si="0"/>
        <v>0</v>
      </c>
      <c r="P29" s="3"/>
      <c r="Q29" s="18"/>
      <c r="R29" s="18"/>
    </row>
    <row r="30" spans="1:18" ht="20.100000000000001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16">
        <f t="shared" si="0"/>
        <v>0</v>
      </c>
      <c r="P30" s="3"/>
      <c r="Q30" s="18"/>
      <c r="R30" s="18"/>
    </row>
  </sheetData>
  <mergeCells count="28">
    <mergeCell ref="A1:B4"/>
    <mergeCell ref="Q6:R6"/>
    <mergeCell ref="Q7:R7"/>
    <mergeCell ref="Q14:R14"/>
    <mergeCell ref="Q15:R15"/>
    <mergeCell ref="C1:Q2"/>
    <mergeCell ref="C3:Q4"/>
    <mergeCell ref="Q16:R16"/>
    <mergeCell ref="Q17:R17"/>
    <mergeCell ref="Q8:R8"/>
    <mergeCell ref="Q9:R9"/>
    <mergeCell ref="Q10:R10"/>
    <mergeCell ref="Q11:R11"/>
    <mergeCell ref="Q12:R12"/>
    <mergeCell ref="Q13:R13"/>
    <mergeCell ref="Q28:R28"/>
    <mergeCell ref="Q29:R29"/>
    <mergeCell ref="Q30:R30"/>
    <mergeCell ref="Q23:R23"/>
    <mergeCell ref="Q24:R24"/>
    <mergeCell ref="Q25:R25"/>
    <mergeCell ref="Q26:R26"/>
    <mergeCell ref="Q27:R27"/>
    <mergeCell ref="Q18:R18"/>
    <mergeCell ref="Q19:R19"/>
    <mergeCell ref="Q20:R20"/>
    <mergeCell ref="Q21:R21"/>
    <mergeCell ref="Q22:R22"/>
  </mergeCells>
  <pageMargins left="0.75" right="0.75" top="1" bottom="1" header="0.5" footer="0.5"/>
  <pageSetup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Registro Residuos</vt:lpstr>
      <vt:lpstr>Consolidado Mensual</vt:lpstr>
      <vt:lpstr>Ruta Selectiva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Apoyo  SIG</cp:lastModifiedBy>
  <cp:revision/>
  <dcterms:created xsi:type="dcterms:W3CDTF">2026-01-20T13:54:10Z</dcterms:created>
  <dcterms:modified xsi:type="dcterms:W3CDTF">2026-02-03T22:15:42Z</dcterms:modified>
  <cp:category/>
  <cp:contentStatus/>
</cp:coreProperties>
</file>